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55\"/>
    </mc:Choice>
  </mc:AlternateContent>
  <xr:revisionPtr revIDLastSave="0" documentId="13_ncr:1_{77C30251-2612-4D4C-A84F-521C91EBEEF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0" i="2"/>
  <c r="C28" i="2"/>
  <c r="C27" i="2"/>
  <c r="C26" i="2"/>
  <c r="C31" i="2" l="1"/>
  <c r="F41" i="1"/>
  <c r="F39" i="1"/>
  <c r="F42" i="1" s="1"/>
  <c r="F34" i="1"/>
  <c r="G33" i="1"/>
  <c r="G34" i="1" s="1"/>
  <c r="E33" i="1"/>
  <c r="E34" i="1" s="1"/>
  <c r="F33" i="1"/>
  <c r="E29" i="1"/>
  <c r="F43" i="1" l="1"/>
  <c r="D29" i="1"/>
  <c r="D33" i="1" s="1"/>
  <c r="D34" i="1" s="1"/>
  <c r="D38" i="1" s="1"/>
  <c r="D39" i="1" s="1"/>
  <c r="G37" i="1"/>
  <c r="G38" i="1" s="1"/>
  <c r="G39" i="1" s="1"/>
  <c r="H25" i="1"/>
  <c r="H29" i="1" s="1"/>
  <c r="H33" i="1" s="1"/>
  <c r="H34" i="1" s="1"/>
  <c r="E38" i="1"/>
  <c r="E39" i="1" s="1"/>
  <c r="H36" i="1"/>
  <c r="H37" i="1" s="1"/>
  <c r="E41" i="1" l="1"/>
  <c r="E42" i="1" s="1"/>
  <c r="E43" i="1" s="1"/>
  <c r="G41" i="1"/>
  <c r="G42" i="1" s="1"/>
  <c r="G43" i="1" s="1"/>
  <c r="H38" i="1"/>
  <c r="H39" i="1" s="1"/>
  <c r="D41" i="1"/>
  <c r="D42" i="1" s="1"/>
  <c r="D43" i="1" s="1"/>
  <c r="H41" i="1" l="1"/>
  <c r="H42" i="1" s="1"/>
  <c r="H43" i="1" s="1"/>
  <c r="C4" i="1" s="1"/>
</calcChain>
</file>

<file path=xl/sharedStrings.xml><?xml version="1.0" encoding="utf-8"?>
<sst xmlns="http://schemas.openxmlformats.org/spreadsheetml/2006/main" count="97" uniqueCount="92">
  <si>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</si>
  <si>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</si>
  <si>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</si>
  <si>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</si>
  <si>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</si>
  <si>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</si>
  <si>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</si>
  <si>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</si>
  <si>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</si>
  <si>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</si>
  <si>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</si>
  <si>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</si>
  <si>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</si>
  <si>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</si>
  <si>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</si>
  <si>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</si>
  <si>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</si>
  <si>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</si>
  <si>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</si>
  <si>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ССРСС- 134</t>
  </si>
  <si>
    <t>"Повышение надежности электроснабжения п. Красный Пахарь" г.о. Самара, Самарская область</t>
  </si>
  <si>
    <t>2 кв. 2025 года</t>
  </si>
  <si>
    <t>Глава 4. Объекты энергетического хозяйства</t>
  </si>
  <si>
    <t>1</t>
  </si>
  <si>
    <t>ЛС-134-1</t>
  </si>
  <si>
    <t>КЛ-6кВ</t>
  </si>
  <si>
    <t>2</t>
  </si>
  <si>
    <t>ЛС-134-2</t>
  </si>
  <si>
    <t>КЛ-0,4кВ</t>
  </si>
  <si>
    <t>3</t>
  </si>
  <si>
    <t>ЛС-134-3</t>
  </si>
  <si>
    <t>ВЛ-6кВ</t>
  </si>
  <si>
    <t>4</t>
  </si>
  <si>
    <t>ЛС-134-4</t>
  </si>
  <si>
    <t>ВЛ-0,4кВ</t>
  </si>
  <si>
    <t>5</t>
  </si>
  <si>
    <t>ЛС-134-6</t>
  </si>
  <si>
    <t>Установка КТП</t>
  </si>
  <si>
    <t>6</t>
  </si>
  <si>
    <t>ЛС-134-8</t>
  </si>
  <si>
    <t>Коммерческий учет</t>
  </si>
  <si>
    <t>Итого по главе 4:</t>
  </si>
  <si>
    <t>Глава 7. Благоустройство и озеленение территории</t>
  </si>
  <si>
    <t>7</t>
  </si>
  <si>
    <t>ЛС-134-5</t>
  </si>
  <si>
    <t>Благоустройство</t>
  </si>
  <si>
    <t>Итого по главе 7:</t>
  </si>
  <si>
    <t>Итого по главам 1-7:</t>
  </si>
  <si>
    <t>8</t>
  </si>
  <si>
    <t>Глава 9. Прочие работы и затраты</t>
  </si>
  <si>
    <t>9</t>
  </si>
  <si>
    <t>ЛС-134-09</t>
  </si>
  <si>
    <t>ПНР</t>
  </si>
  <si>
    <t>10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</si>
  <si>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</si>
  <si>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</si>
  <si>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</si>
  <si>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</si>
  <si>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</si>
  <si>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</si>
  <si>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</si>
  <si>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</si>
  <si>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</si>
  <si>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</si>
  <si>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</si>
  <si>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</si>
  <si>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</si>
  <si>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</si>
  <si>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</si>
  <si>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</si>
  <si>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</si>
  <si>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</si>
  <si>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</si>
  <si>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</si>
  <si>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</si>
  <si>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</si>
  <si>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</si>
  <si>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</si>
  <si>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</si>
  <si>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</si>
  <si>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</si>
  <si>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</si>
  <si>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</si>
  <si>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</si>
  <si>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</si>
  <si>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</si>
  <si>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</si>
  <si>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</si>
  <si>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</si>
  <si>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</si>
  <si>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P_0055</t>
  </si>
  <si>
    <t>Повышение надежности электроснабжения п. Красный Пахарь (монтаж ВЛ- 6 кВ 0,354 км; ВЛ-0,4 кВ 0,246 км;  КЛ-0,4 кВ 1,510 км; КТП 6/0,4/630 кВА)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</si>
</sst>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9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8"/>
      <name val="Arial Narrow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105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/>
    <xf numFmtId="4" fontId="0" fillId="0" borderId="0" xfId="0" applyNumberFormat="1" applyAlignment="1"/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Fill="1" applyAlignment="1">
      <alignment horizontal="right" vertical="top" wrapText="1" indent="2"/>
    </xf>
    <xf numFmtId="4" fontId="12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4" fillId="0" borderId="0" xfId="2" applyFont="1" applyAlignment="1">
      <alignment horizontal="right" vertical="center"/>
    </xf>
    <xf numFmtId="0" fontId="13" fillId="0" borderId="0" xfId="2"/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 wrapText="1"/>
    </xf>
    <xf numFmtId="0" fontId="16" fillId="0" borderId="15" xfId="2" applyFont="1" applyBorder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6" xfId="2" applyFont="1" applyBorder="1" applyAlignment="1">
      <alignment horizontal="left" vertical="center" wrapText="1"/>
    </xf>
    <xf numFmtId="165" fontId="15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3" fillId="0" borderId="0" xfId="0" applyFont="1"/>
    <xf numFmtId="49" fontId="15" fillId="0" borderId="16" xfId="2" applyNumberFormat="1" applyFont="1" applyBorder="1" applyAlignment="1">
      <alignment horizontal="center" vertical="center" wrapText="1"/>
    </xf>
    <xf numFmtId="2" fontId="15" fillId="0" borderId="16" xfId="0" applyNumberFormat="1" applyFont="1" applyBorder="1" applyAlignment="1">
      <alignment horizontal="right" vertical="center" wrapText="1"/>
    </xf>
    <xf numFmtId="2" fontId="18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3EE7AAA8-A656-49ED-ADE6-4F8B11D12C9F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7469-7692-43CB-8158-455A1837FD0C}">
  <dimension ref="A1:E35"/>
  <sheetViews>
    <sheetView tabSelected="1" topLeftCell="A10" zoomScale="90" zoomScaleNormal="90" workbookViewId="0">
      <selection activeCell="C30" sqref="C30"/>
    </sheetView>
  </sheetViews>
  <sheetFormatPr defaultColWidth="9" defaultRowHeight="14.4" x14ac:dyDescent="0.3"/>
  <cols>
    <col min="1" max="1" width="12.25" style="87" customWidth="1"/>
    <col min="2" max="2" width="114.125" style="87" customWidth="1"/>
    <col min="3" max="3" width="39.375" style="87" customWidth="1"/>
    <col min="4" max="4" width="23.125" style="87" customWidth="1"/>
    <col min="5" max="16384" width="9" style="87"/>
  </cols>
  <sheetData>
    <row r="1" spans="1:3" ht="15.75" customHeight="1" x14ac:dyDescent="0.3">
      <c r="A1" s="86"/>
      <c r="B1" s="86"/>
      <c r="C1" s="86"/>
    </row>
    <row r="2" spans="1:3" ht="15.75" customHeight="1" x14ac:dyDescent="0.3">
      <c r="A2" s="88"/>
      <c r="B2" s="88"/>
      <c r="C2" s="88"/>
    </row>
    <row r="3" spans="1:3" ht="15.75" customHeight="1" x14ac:dyDescent="0.3">
      <c r="A3" s="89"/>
      <c r="B3" s="89"/>
      <c r="C3" s="89"/>
    </row>
    <row r="4" spans="1:3" ht="15.75" customHeight="1" x14ac:dyDescent="0.3">
      <c r="A4" s="88"/>
      <c r="B4" s="88"/>
      <c r="C4" s="88"/>
    </row>
    <row r="5" spans="1:3" ht="15.75" customHeight="1" x14ac:dyDescent="0.3">
      <c r="A5" s="88"/>
      <c r="B5" s="88"/>
      <c r="C5" s="88"/>
    </row>
    <row r="6" spans="1:3" ht="15.75" customHeight="1" x14ac:dyDescent="0.3">
      <c r="A6" s="88"/>
      <c r="B6" s="88"/>
      <c r="C6" s="90"/>
    </row>
    <row r="7" spans="1:3" ht="15.75" customHeight="1" x14ac:dyDescent="0.3">
      <c r="A7" s="88"/>
      <c r="B7" s="88"/>
      <c r="C7" s="88"/>
    </row>
    <row r="8" spans="1:3" ht="15.75" customHeight="1" x14ac:dyDescent="0.3">
      <c r="A8" s="89"/>
      <c r="B8" s="89"/>
      <c r="C8" s="89"/>
    </row>
    <row r="9" spans="1:3" ht="15.75" customHeight="1" x14ac:dyDescent="0.3">
      <c r="A9" s="88"/>
      <c r="B9" s="88"/>
      <c r="C9" s="88"/>
    </row>
    <row r="10" spans="1:3" ht="15.75" customHeight="1" x14ac:dyDescent="0.3">
      <c r="A10" s="88"/>
      <c r="B10" s="88"/>
      <c r="C10" s="88"/>
    </row>
    <row r="11" spans="1:3" ht="15.75" customHeight="1" x14ac:dyDescent="0.3">
      <c r="A11" s="88"/>
      <c r="B11" s="88"/>
      <c r="C11" s="88"/>
    </row>
    <row r="12" spans="1:3" ht="15.75" customHeight="1" x14ac:dyDescent="0.3">
      <c r="A12" s="91" t="s">
        <v>74</v>
      </c>
      <c r="B12" s="91"/>
      <c r="C12" s="91"/>
    </row>
    <row r="13" spans="1:3" ht="15.75" customHeight="1" x14ac:dyDescent="0.3">
      <c r="A13" s="88"/>
      <c r="B13" s="88"/>
      <c r="C13" s="88"/>
    </row>
    <row r="14" spans="1:3" ht="15.75" customHeight="1" x14ac:dyDescent="0.3">
      <c r="A14" s="88"/>
      <c r="B14" s="88"/>
      <c r="C14" s="88"/>
    </row>
    <row r="15" spans="1:3" ht="15.75" customHeight="1" x14ac:dyDescent="0.3">
      <c r="A15" s="88"/>
      <c r="B15" s="88"/>
      <c r="C15" s="88"/>
    </row>
    <row r="16" spans="1:3" ht="20.25" customHeight="1" x14ac:dyDescent="0.3">
      <c r="A16" s="92" t="s">
        <v>90</v>
      </c>
      <c r="B16" s="92"/>
      <c r="C16" s="92"/>
    </row>
    <row r="17" spans="1:5" ht="15.75" customHeight="1" x14ac:dyDescent="0.3">
      <c r="A17" s="93" t="s">
        <v>75</v>
      </c>
      <c r="B17" s="93"/>
      <c r="C17" s="93"/>
    </row>
    <row r="18" spans="1:5" ht="15.75" customHeight="1" x14ac:dyDescent="0.3">
      <c r="A18" s="88"/>
      <c r="B18" s="88"/>
      <c r="C18" s="88"/>
    </row>
    <row r="19" spans="1:5" ht="72" customHeight="1" x14ac:dyDescent="0.3">
      <c r="A19" s="94" t="s">
        <v>91</v>
      </c>
      <c r="B19" s="94"/>
      <c r="C19" s="94"/>
    </row>
    <row r="20" spans="1:5" ht="15.75" customHeight="1" x14ac:dyDescent="0.3">
      <c r="A20" s="93" t="s">
        <v>4</v>
      </c>
      <c r="B20" s="93"/>
      <c r="C20" s="93"/>
    </row>
    <row r="21" spans="1:5" ht="15.75" customHeight="1" x14ac:dyDescent="0.3">
      <c r="A21" s="88"/>
      <c r="B21" s="88"/>
      <c r="C21" s="88"/>
    </row>
    <row r="22" spans="1:5" ht="15.75" customHeight="1" x14ac:dyDescent="0.3">
      <c r="A22" s="88"/>
      <c r="B22" s="88"/>
      <c r="C22" s="88"/>
    </row>
    <row r="23" spans="1:5" ht="47.25" customHeight="1" x14ac:dyDescent="0.3">
      <c r="A23" s="95" t="s">
        <v>76</v>
      </c>
      <c r="B23" s="95" t="s">
        <v>77</v>
      </c>
      <c r="C23" s="96" t="s">
        <v>78</v>
      </c>
      <c r="D23"/>
      <c r="E23"/>
    </row>
    <row r="24" spans="1:5" ht="15.75" customHeight="1" x14ac:dyDescent="0.3">
      <c r="A24" s="95">
        <v>1</v>
      </c>
      <c r="B24" s="95">
        <v>2</v>
      </c>
      <c r="C24" s="96">
        <v>3</v>
      </c>
      <c r="D24"/>
      <c r="E24"/>
    </row>
    <row r="25" spans="1:5" ht="15.75" customHeight="1" x14ac:dyDescent="0.3">
      <c r="A25" s="95">
        <v>1</v>
      </c>
      <c r="B25" s="97" t="s">
        <v>79</v>
      </c>
      <c r="C25" s="98"/>
      <c r="D25" s="99"/>
      <c r="E25" s="100"/>
    </row>
    <row r="26" spans="1:5" ht="15.75" customHeight="1" x14ac:dyDescent="0.3">
      <c r="A26" s="101" t="s">
        <v>80</v>
      </c>
      <c r="B26" s="97" t="s">
        <v>81</v>
      </c>
      <c r="C26" s="102">
        <f>Смета!D43+Смета!E43</f>
        <v>28693.279999999999</v>
      </c>
      <c r="D26" s="99"/>
      <c r="E26" s="100"/>
    </row>
    <row r="27" spans="1:5" ht="15.75" customHeight="1" x14ac:dyDescent="0.3">
      <c r="A27" s="101" t="s">
        <v>82</v>
      </c>
      <c r="B27" s="97" t="s">
        <v>83</v>
      </c>
      <c r="C27" s="102">
        <f>Смета!F43</f>
        <v>5521.16</v>
      </c>
      <c r="D27" s="99"/>
      <c r="E27" s="100"/>
    </row>
    <row r="28" spans="1:5" ht="15.75" customHeight="1" x14ac:dyDescent="0.3">
      <c r="A28" s="101" t="s">
        <v>84</v>
      </c>
      <c r="B28" s="97" t="s">
        <v>85</v>
      </c>
      <c r="C28" s="102">
        <f>Смета!G43</f>
        <v>2107.61</v>
      </c>
      <c r="D28" s="99"/>
      <c r="E28" s="100"/>
    </row>
    <row r="29" spans="1:5" ht="15.75" customHeight="1" x14ac:dyDescent="0.3">
      <c r="A29" s="95">
        <v>2</v>
      </c>
      <c r="B29" s="97" t="s">
        <v>86</v>
      </c>
      <c r="C29" s="102">
        <f>Смета!H43</f>
        <v>36322.04</v>
      </c>
      <c r="D29"/>
      <c r="E29"/>
    </row>
    <row r="30" spans="1:5" ht="15.75" customHeight="1" x14ac:dyDescent="0.3">
      <c r="A30" s="101" t="s">
        <v>87</v>
      </c>
      <c r="B30" s="97" t="s">
        <v>88</v>
      </c>
      <c r="C30" s="103">
        <f>Смета!H41</f>
        <v>6053.67</v>
      </c>
      <c r="D30"/>
      <c r="E30"/>
    </row>
    <row r="31" spans="1:5" ht="15.75" customHeight="1" x14ac:dyDescent="0.3">
      <c r="A31" s="95">
        <v>3</v>
      </c>
      <c r="B31" s="97" t="s">
        <v>89</v>
      </c>
      <c r="C31" s="102">
        <f>C29</f>
        <v>36322.04</v>
      </c>
      <c r="D31" s="99"/>
      <c r="E31" s="100"/>
    </row>
    <row r="32" spans="1:5" x14ac:dyDescent="0.3">
      <c r="C32"/>
      <c r="D32" s="104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8"/>
  <sheetViews>
    <sheetView showGridLines="0" showZeros="0" topLeftCell="A34" zoomScale="92" zoomScaleNormal="92" workbookViewId="0">
      <selection activeCell="K42" sqref="K42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8" t="s">
        <v>17</v>
      </c>
      <c r="C1" s="69"/>
      <c r="D1" s="69"/>
      <c r="E1" s="69"/>
      <c r="F1" s="69"/>
      <c r="G1" s="69"/>
      <c r="H1" s="69"/>
      <c r="I1" s="9"/>
      <c r="J1" s="14"/>
    </row>
    <row r="2" spans="1:12" x14ac:dyDescent="0.2">
      <c r="A2" s="63" t="s">
        <v>1</v>
      </c>
      <c r="B2" s="63"/>
      <c r="C2" s="63"/>
      <c r="D2" s="63"/>
      <c r="E2" s="63"/>
      <c r="F2" s="63"/>
      <c r="G2" s="63"/>
      <c r="H2" s="63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60">
        <f>H43</f>
        <v>36322.04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7" t="s">
        <v>2</v>
      </c>
      <c r="B6" s="67"/>
      <c r="C6" s="67"/>
      <c r="D6" s="67"/>
      <c r="E6" s="67"/>
      <c r="F6" s="67"/>
      <c r="G6" s="67"/>
      <c r="H6" s="67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72" t="s">
        <v>19</v>
      </c>
      <c r="B9" s="73"/>
      <c r="C9" s="73"/>
      <c r="D9" s="73"/>
      <c r="E9" s="73"/>
      <c r="F9" s="73"/>
      <c r="G9" s="73"/>
      <c r="H9" s="73"/>
      <c r="I9" s="16"/>
      <c r="J9" s="16"/>
    </row>
    <row r="10" spans="1:12" ht="24.9" customHeight="1" x14ac:dyDescent="0.2">
      <c r="A10" s="70" t="s">
        <v>20</v>
      </c>
      <c r="B10" s="71"/>
      <c r="C10" s="71"/>
      <c r="D10" s="71"/>
      <c r="E10" s="71"/>
      <c r="F10" s="71"/>
      <c r="G10" s="71"/>
      <c r="H10" s="71"/>
      <c r="I10" s="10"/>
      <c r="J10" s="10"/>
    </row>
    <row r="11" spans="1:12" x14ac:dyDescent="0.2">
      <c r="A11" s="67" t="s">
        <v>4</v>
      </c>
      <c r="B11" s="67"/>
      <c r="C11" s="67"/>
      <c r="D11" s="67"/>
      <c r="E11" s="67"/>
      <c r="F11" s="67"/>
      <c r="G11" s="67"/>
      <c r="H11" s="67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6" t="s">
        <v>6</v>
      </c>
      <c r="B15" s="74" t="s">
        <v>7</v>
      </c>
      <c r="C15" s="74" t="s">
        <v>13</v>
      </c>
      <c r="D15" s="64" t="s">
        <v>5</v>
      </c>
      <c r="E15" s="65"/>
      <c r="F15" s="65"/>
      <c r="G15" s="65"/>
      <c r="H15" s="66"/>
    </row>
    <row r="16" spans="1:12" s="21" customFormat="1" ht="69.599999999999994" thickTop="1" thickBot="1" x14ac:dyDescent="0.25">
      <c r="A16" s="77"/>
      <c r="B16" s="75"/>
      <c r="C16" s="75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11" x14ac:dyDescent="0.2">
      <c r="A19" s="50" t="s">
        <v>23</v>
      </c>
      <c r="B19" s="50" t="s">
        <v>24</v>
      </c>
      <c r="C19" s="51" t="s">
        <v>25</v>
      </c>
      <c r="D19" s="28">
        <v>3795.39</v>
      </c>
      <c r="E19" s="28">
        <v>8812.3799999999992</v>
      </c>
      <c r="F19" s="35"/>
      <c r="G19" s="28"/>
      <c r="H19" s="61">
        <v>12607.77</v>
      </c>
      <c r="J19" s="58"/>
      <c r="K19" s="62"/>
    </row>
    <row r="20" spans="1:11" x14ac:dyDescent="0.2">
      <c r="A20" s="50" t="s">
        <v>26</v>
      </c>
      <c r="B20" s="50" t="s">
        <v>27</v>
      </c>
      <c r="C20" s="51" t="s">
        <v>28</v>
      </c>
      <c r="D20" s="28">
        <v>12.83</v>
      </c>
      <c r="E20" s="28">
        <v>94.96</v>
      </c>
      <c r="F20" s="35"/>
      <c r="G20" s="28"/>
      <c r="H20" s="61">
        <v>107.79</v>
      </c>
      <c r="J20" s="58"/>
      <c r="K20" s="62"/>
    </row>
    <row r="21" spans="1:11" x14ac:dyDescent="0.2">
      <c r="A21" s="50" t="s">
        <v>29</v>
      </c>
      <c r="B21" s="50" t="s">
        <v>30</v>
      </c>
      <c r="C21" s="51" t="s">
        <v>31</v>
      </c>
      <c r="D21" s="28">
        <v>1792.11</v>
      </c>
      <c r="E21" s="28">
        <v>426.45</v>
      </c>
      <c r="F21" s="35"/>
      <c r="G21" s="28"/>
      <c r="H21" s="28">
        <v>2218.56</v>
      </c>
      <c r="J21" s="58"/>
      <c r="K21" s="62"/>
    </row>
    <row r="22" spans="1:11" x14ac:dyDescent="0.2">
      <c r="A22" s="50" t="s">
        <v>32</v>
      </c>
      <c r="B22" s="50" t="s">
        <v>33</v>
      </c>
      <c r="C22" s="51" t="s">
        <v>34</v>
      </c>
      <c r="D22" s="28">
        <v>1112.9000000000001</v>
      </c>
      <c r="E22" s="28">
        <v>126.92</v>
      </c>
      <c r="F22" s="35"/>
      <c r="G22" s="28"/>
      <c r="H22" s="28">
        <v>1239.82</v>
      </c>
      <c r="J22" s="58"/>
      <c r="K22" s="62"/>
    </row>
    <row r="23" spans="1:11" x14ac:dyDescent="0.2">
      <c r="A23" s="50" t="s">
        <v>35</v>
      </c>
      <c r="B23" s="50" t="s">
        <v>36</v>
      </c>
      <c r="C23" s="51" t="s">
        <v>37</v>
      </c>
      <c r="D23" s="28">
        <v>932.33</v>
      </c>
      <c r="E23" s="28">
        <v>1434.53</v>
      </c>
      <c r="F23" s="35">
        <v>4600.97</v>
      </c>
      <c r="G23" s="28"/>
      <c r="H23" s="28">
        <v>6967.83</v>
      </c>
      <c r="J23" s="58"/>
      <c r="K23" s="62"/>
    </row>
    <row r="24" spans="1:11" x14ac:dyDescent="0.2">
      <c r="A24" s="50" t="s">
        <v>38</v>
      </c>
      <c r="B24" s="50" t="s">
        <v>39</v>
      </c>
      <c r="C24" s="51" t="s">
        <v>40</v>
      </c>
      <c r="D24" s="28">
        <v>7.46</v>
      </c>
      <c r="E24" s="28">
        <v>35.89</v>
      </c>
      <c r="F24" s="35"/>
      <c r="G24" s="28"/>
      <c r="H24" s="28">
        <v>43.35</v>
      </c>
      <c r="J24" s="58"/>
      <c r="K24" s="62"/>
    </row>
    <row r="25" spans="1:11" x14ac:dyDescent="0.2">
      <c r="A25" s="17"/>
      <c r="B25" s="17"/>
      <c r="C25" s="51" t="s">
        <v>41</v>
      </c>
      <c r="D25" s="28">
        <v>7653.02</v>
      </c>
      <c r="E25" s="28">
        <v>10931.13</v>
      </c>
      <c r="F25" s="35">
        <v>4600.97</v>
      </c>
      <c r="G25" s="28"/>
      <c r="H25" s="28">
        <f>H19+H20+H21+H22+H23+H24</f>
        <v>23185.119999999999</v>
      </c>
      <c r="J25" s="58"/>
      <c r="K25" s="59"/>
    </row>
    <row r="26" spans="1:11" ht="24" x14ac:dyDescent="0.2">
      <c r="A26" s="45"/>
      <c r="B26" s="45"/>
      <c r="C26" s="49" t="s">
        <v>42</v>
      </c>
      <c r="D26" s="47"/>
      <c r="E26" s="47"/>
      <c r="F26" s="48"/>
      <c r="G26" s="47"/>
      <c r="H26" s="47"/>
      <c r="J26" s="58"/>
      <c r="K26" s="59"/>
    </row>
    <row r="27" spans="1:11" x14ac:dyDescent="0.2">
      <c r="A27" s="50" t="s">
        <v>43</v>
      </c>
      <c r="B27" s="50" t="s">
        <v>44</v>
      </c>
      <c r="C27" s="51" t="s">
        <v>45</v>
      </c>
      <c r="D27" s="28">
        <v>5326.91</v>
      </c>
      <c r="E27" s="28"/>
      <c r="F27" s="35"/>
      <c r="G27" s="28"/>
      <c r="H27" s="28">
        <v>5326.91</v>
      </c>
      <c r="J27" s="58"/>
      <c r="K27" s="62"/>
    </row>
    <row r="28" spans="1:11" x14ac:dyDescent="0.2">
      <c r="A28" s="17"/>
      <c r="B28" s="17"/>
      <c r="C28" s="51" t="s">
        <v>46</v>
      </c>
      <c r="D28" s="28">
        <v>5326.91</v>
      </c>
      <c r="E28" s="28"/>
      <c r="F28" s="35"/>
      <c r="G28" s="28"/>
      <c r="H28" s="28">
        <v>5326.91</v>
      </c>
      <c r="J28" s="58"/>
      <c r="K28" s="59"/>
    </row>
    <row r="29" spans="1:11" x14ac:dyDescent="0.2">
      <c r="A29" s="17"/>
      <c r="B29" s="17"/>
      <c r="C29" s="51" t="s">
        <v>47</v>
      </c>
      <c r="D29" s="28">
        <f>D25+D28</f>
        <v>12979.93</v>
      </c>
      <c r="E29" s="28">
        <f>E25</f>
        <v>10931.13</v>
      </c>
      <c r="F29" s="35">
        <v>4600.97</v>
      </c>
      <c r="G29" s="28"/>
      <c r="H29" s="28">
        <f>H25+H28</f>
        <v>28512.03</v>
      </c>
      <c r="J29" s="58"/>
      <c r="K29" s="59"/>
    </row>
    <row r="30" spans="1:11" ht="12" x14ac:dyDescent="0.2">
      <c r="A30" s="45"/>
      <c r="B30" s="45"/>
      <c r="C30" s="49" t="s">
        <v>49</v>
      </c>
      <c r="D30" s="47"/>
      <c r="E30" s="47"/>
      <c r="F30" s="48"/>
      <c r="G30" s="47"/>
      <c r="H30" s="47"/>
      <c r="J30" s="58"/>
      <c r="K30" s="59"/>
    </row>
    <row r="31" spans="1:11" x14ac:dyDescent="0.2">
      <c r="A31" s="50" t="s">
        <v>48</v>
      </c>
      <c r="B31" s="50" t="s">
        <v>51</v>
      </c>
      <c r="C31" s="51" t="s">
        <v>52</v>
      </c>
      <c r="D31" s="28"/>
      <c r="E31" s="28"/>
      <c r="F31" s="35"/>
      <c r="G31" s="28">
        <v>209.17</v>
      </c>
      <c r="H31" s="28">
        <v>209.17</v>
      </c>
      <c r="J31" s="58"/>
      <c r="K31" s="62"/>
    </row>
    <row r="32" spans="1:11" x14ac:dyDescent="0.2">
      <c r="A32" s="17"/>
      <c r="B32" s="17"/>
      <c r="C32" s="51" t="s">
        <v>54</v>
      </c>
      <c r="D32" s="28"/>
      <c r="E32" s="28"/>
      <c r="F32" s="35"/>
      <c r="G32" s="28">
        <v>209.17</v>
      </c>
      <c r="H32" s="28">
        <v>209.17</v>
      </c>
      <c r="J32" s="58"/>
      <c r="K32" s="59"/>
    </row>
    <row r="33" spans="1:11" x14ac:dyDescent="0.2">
      <c r="A33" s="17"/>
      <c r="B33" s="17"/>
      <c r="C33" s="51" t="s">
        <v>55</v>
      </c>
      <c r="D33" s="28">
        <f>D29</f>
        <v>12979.93</v>
      </c>
      <c r="E33" s="28">
        <f t="shared" ref="E33:F33" si="0">E29</f>
        <v>10931.13</v>
      </c>
      <c r="F33" s="28">
        <f t="shared" si="0"/>
        <v>4600.97</v>
      </c>
      <c r="G33" s="28">
        <f>G32</f>
        <v>209.17</v>
      </c>
      <c r="H33" s="28">
        <f>H29+H32</f>
        <v>28721.200000000001</v>
      </c>
      <c r="J33" s="58"/>
      <c r="K33" s="59"/>
    </row>
    <row r="34" spans="1:11" x14ac:dyDescent="0.2">
      <c r="A34" s="17"/>
      <c r="B34" s="17"/>
      <c r="C34" s="51" t="s">
        <v>56</v>
      </c>
      <c r="D34" s="28">
        <f>D33</f>
        <v>12979.93</v>
      </c>
      <c r="E34" s="28">
        <f t="shared" ref="E34:H34" si="1">E33</f>
        <v>10931.13</v>
      </c>
      <c r="F34" s="28">
        <f t="shared" si="1"/>
        <v>4600.97</v>
      </c>
      <c r="G34" s="28">
        <f t="shared" si="1"/>
        <v>209.17</v>
      </c>
      <c r="H34" s="28">
        <f t="shared" si="1"/>
        <v>28721.200000000001</v>
      </c>
      <c r="J34" s="58"/>
      <c r="K34" s="59"/>
    </row>
    <row r="35" spans="1:11" ht="180" x14ac:dyDescent="0.2">
      <c r="A35" s="45"/>
      <c r="B35" s="45"/>
      <c r="C35" s="49" t="s">
        <v>57</v>
      </c>
      <c r="D35" s="47"/>
      <c r="E35" s="47"/>
      <c r="F35" s="48"/>
      <c r="G35" s="47"/>
      <c r="H35" s="47"/>
      <c r="J35" s="58"/>
      <c r="K35" s="59"/>
    </row>
    <row r="36" spans="1:11" x14ac:dyDescent="0.2">
      <c r="A36" s="50" t="s">
        <v>50</v>
      </c>
      <c r="B36" s="17"/>
      <c r="C36" s="51" t="s">
        <v>58</v>
      </c>
      <c r="D36" s="28"/>
      <c r="E36" s="28"/>
      <c r="F36" s="35"/>
      <c r="G36" s="28">
        <v>1547.17</v>
      </c>
      <c r="H36" s="28">
        <f>G36</f>
        <v>1547.17</v>
      </c>
      <c r="J36" s="58"/>
      <c r="K36" s="59"/>
    </row>
    <row r="37" spans="1:11" x14ac:dyDescent="0.2">
      <c r="A37" s="17"/>
      <c r="B37" s="17"/>
      <c r="C37" s="51" t="s">
        <v>59</v>
      </c>
      <c r="D37" s="28"/>
      <c r="E37" s="28"/>
      <c r="F37" s="35"/>
      <c r="G37" s="28">
        <f>G36</f>
        <v>1547.17</v>
      </c>
      <c r="H37" s="28">
        <f>H36</f>
        <v>1547.17</v>
      </c>
      <c r="J37" s="58"/>
      <c r="K37" s="59"/>
    </row>
    <row r="38" spans="1:11" ht="12" x14ac:dyDescent="0.2">
      <c r="A38" s="17"/>
      <c r="B38" s="17"/>
      <c r="C38" s="52" t="s">
        <v>60</v>
      </c>
      <c r="D38" s="53">
        <f>D34</f>
        <v>12979.93</v>
      </c>
      <c r="E38" s="53">
        <f>E34</f>
        <v>10931.13</v>
      </c>
      <c r="F38" s="54">
        <v>4600.97</v>
      </c>
      <c r="G38" s="53">
        <f>G34+G37</f>
        <v>1756.34</v>
      </c>
      <c r="H38" s="53">
        <f>H34+H37</f>
        <v>30268.37</v>
      </c>
      <c r="J38" s="58"/>
      <c r="K38" s="59"/>
    </row>
    <row r="39" spans="1:11" x14ac:dyDescent="0.2">
      <c r="A39" s="17"/>
      <c r="B39" s="17"/>
      <c r="C39" s="51" t="s">
        <v>61</v>
      </c>
      <c r="D39" s="28">
        <f>D38</f>
        <v>12979.93</v>
      </c>
      <c r="E39" s="28">
        <f t="shared" ref="E39:H39" si="2">E38</f>
        <v>10931.13</v>
      </c>
      <c r="F39" s="28">
        <f t="shared" si="2"/>
        <v>4600.97</v>
      </c>
      <c r="G39" s="28">
        <f t="shared" si="2"/>
        <v>1756.34</v>
      </c>
      <c r="H39" s="28">
        <f t="shared" si="2"/>
        <v>30268.37</v>
      </c>
      <c r="J39" s="58"/>
      <c r="K39" s="59"/>
    </row>
    <row r="40" spans="1:11" x14ac:dyDescent="0.2">
      <c r="A40" s="17"/>
      <c r="B40" s="17"/>
      <c r="C40" s="51" t="s">
        <v>62</v>
      </c>
      <c r="D40" s="28"/>
      <c r="E40" s="28"/>
      <c r="F40" s="35"/>
      <c r="G40" s="28"/>
      <c r="H40" s="28"/>
      <c r="J40" s="58"/>
      <c r="K40" s="59"/>
    </row>
    <row r="41" spans="1:11" x14ac:dyDescent="0.2">
      <c r="A41" s="50" t="s">
        <v>53</v>
      </c>
      <c r="B41" s="50" t="s">
        <v>63</v>
      </c>
      <c r="C41" s="51" t="s">
        <v>64</v>
      </c>
      <c r="D41" s="28">
        <f>D39*0.2</f>
        <v>2595.9899999999998</v>
      </c>
      <c r="E41" s="28">
        <f t="shared" ref="E41:H41" si="3">E39*0.2</f>
        <v>2186.23</v>
      </c>
      <c r="F41" s="28">
        <f t="shared" si="3"/>
        <v>920.19</v>
      </c>
      <c r="G41" s="28">
        <f t="shared" si="3"/>
        <v>351.27</v>
      </c>
      <c r="H41" s="28">
        <f t="shared" si="3"/>
        <v>6053.67</v>
      </c>
      <c r="J41" s="58"/>
      <c r="K41" s="59"/>
    </row>
    <row r="42" spans="1:11" x14ac:dyDescent="0.2">
      <c r="A42" s="17"/>
      <c r="B42" s="17"/>
      <c r="C42" s="51" t="s">
        <v>61</v>
      </c>
      <c r="D42" s="28">
        <f>D39+D41</f>
        <v>15575.92</v>
      </c>
      <c r="E42" s="28">
        <f t="shared" ref="E42:H42" si="4">E39+E41</f>
        <v>13117.36</v>
      </c>
      <c r="F42" s="28">
        <f t="shared" si="4"/>
        <v>5521.16</v>
      </c>
      <c r="G42" s="28">
        <f t="shared" si="4"/>
        <v>2107.61</v>
      </c>
      <c r="H42" s="28">
        <f t="shared" si="4"/>
        <v>36322.04</v>
      </c>
      <c r="J42" s="58"/>
      <c r="K42" s="59"/>
    </row>
    <row r="43" spans="1:11" ht="12" x14ac:dyDescent="0.2">
      <c r="A43" s="17"/>
      <c r="B43" s="17"/>
      <c r="C43" s="52" t="s">
        <v>65</v>
      </c>
      <c r="D43" s="53">
        <f>D42</f>
        <v>15575.92</v>
      </c>
      <c r="E43" s="53">
        <f t="shared" ref="E43:H43" si="5">E42</f>
        <v>13117.36</v>
      </c>
      <c r="F43" s="53">
        <f t="shared" si="5"/>
        <v>5521.16</v>
      </c>
      <c r="G43" s="53">
        <f t="shared" si="5"/>
        <v>2107.61</v>
      </c>
      <c r="H43" s="53">
        <f t="shared" si="5"/>
        <v>36322.04</v>
      </c>
      <c r="J43" s="58"/>
      <c r="K43" s="59"/>
    </row>
    <row r="44" spans="1:11" x14ac:dyDescent="0.2">
      <c r="A44" s="17"/>
      <c r="B44" s="17"/>
      <c r="C44" s="51" t="s">
        <v>66</v>
      </c>
      <c r="D44" s="28"/>
      <c r="E44" s="28"/>
      <c r="F44" s="35"/>
      <c r="G44" s="28"/>
      <c r="H44" s="28"/>
    </row>
    <row r="45" spans="1:11" x14ac:dyDescent="0.2">
      <c r="A45" s="45"/>
      <c r="B45" s="45"/>
      <c r="C45" s="46"/>
      <c r="D45" s="47"/>
      <c r="E45" s="47"/>
      <c r="F45" s="48"/>
      <c r="G45" s="47"/>
      <c r="H45" s="47"/>
    </row>
    <row r="46" spans="1:11" x14ac:dyDescent="0.2">
      <c r="A46" s="17"/>
      <c r="B46" s="17"/>
      <c r="C46" s="18"/>
      <c r="D46" s="28"/>
      <c r="E46" s="28"/>
      <c r="F46" s="35"/>
      <c r="G46" s="28"/>
      <c r="H46" s="28"/>
    </row>
    <row r="47" spans="1:11" x14ac:dyDescent="0.2">
      <c r="A47" s="17"/>
      <c r="B47" s="84" t="s">
        <v>67</v>
      </c>
      <c r="C47" s="85"/>
      <c r="D47" s="78"/>
      <c r="E47" s="79"/>
      <c r="F47" s="79"/>
      <c r="G47" s="79"/>
      <c r="H47" s="79"/>
    </row>
    <row r="48" spans="1:11" x14ac:dyDescent="0.2">
      <c r="A48" s="17"/>
      <c r="B48" s="17"/>
      <c r="C48" s="18"/>
      <c r="D48" s="80" t="s">
        <v>68</v>
      </c>
      <c r="E48" s="81"/>
      <c r="F48" s="81"/>
      <c r="G48" s="81"/>
      <c r="H48" s="81"/>
    </row>
    <row r="49" spans="1:8" x14ac:dyDescent="0.2">
      <c r="A49" s="17"/>
      <c r="B49" s="17"/>
      <c r="C49" s="18"/>
      <c r="D49" s="28"/>
      <c r="E49" s="28"/>
      <c r="F49" s="35"/>
      <c r="G49" s="28"/>
      <c r="H49" s="28"/>
    </row>
    <row r="50" spans="1:8" x14ac:dyDescent="0.2">
      <c r="A50" s="17"/>
      <c r="B50" s="84" t="s">
        <v>69</v>
      </c>
      <c r="C50" s="85"/>
      <c r="D50" s="78"/>
      <c r="E50" s="79"/>
      <c r="F50" s="79"/>
      <c r="G50" s="79"/>
      <c r="H50" s="79"/>
    </row>
    <row r="51" spans="1:8" x14ac:dyDescent="0.2">
      <c r="A51" s="17"/>
      <c r="B51" s="17"/>
      <c r="C51" s="18"/>
      <c r="D51" s="80" t="s">
        <v>68</v>
      </c>
      <c r="E51" s="81"/>
      <c r="F51" s="81"/>
      <c r="G51" s="81"/>
      <c r="H51" s="81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 t="s">
        <v>70</v>
      </c>
      <c r="C53" s="55"/>
      <c r="D53" s="56" t="s">
        <v>71</v>
      </c>
      <c r="E53" s="78"/>
      <c r="F53" s="79"/>
      <c r="G53" s="79"/>
      <c r="H53" s="79"/>
    </row>
    <row r="54" spans="1:8" x14ac:dyDescent="0.2">
      <c r="A54" s="17"/>
      <c r="B54" s="17"/>
      <c r="C54" s="57" t="s">
        <v>72</v>
      </c>
      <c r="D54" s="28"/>
      <c r="E54" s="80" t="s">
        <v>68</v>
      </c>
      <c r="F54" s="81"/>
      <c r="G54" s="81"/>
      <c r="H54" s="81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 t="s">
        <v>0</v>
      </c>
      <c r="C56" s="82"/>
      <c r="D56" s="79"/>
      <c r="E56" s="79"/>
      <c r="F56" s="79"/>
      <c r="G56" s="79"/>
      <c r="H56" s="79"/>
    </row>
    <row r="57" spans="1:8" x14ac:dyDescent="0.2">
      <c r="A57" s="17"/>
      <c r="B57" s="17"/>
      <c r="C57" s="83" t="s">
        <v>73</v>
      </c>
      <c r="D57" s="81"/>
      <c r="E57" s="81"/>
      <c r="F57" s="81"/>
      <c r="G57" s="81"/>
      <c r="H57" s="81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4"/>
      <c r="B279" s="6"/>
      <c r="C279" s="5"/>
    </row>
    <row r="280" spans="1:8" x14ac:dyDescent="0.2">
      <c r="A280" s="4"/>
      <c r="B280" s="6"/>
      <c r="C280" s="5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4"/>
    </row>
    <row r="784" spans="1:3" x14ac:dyDescent="0.2">
      <c r="A784" s="4"/>
      <c r="B784" s="4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2:2" x14ac:dyDescent="0.2">
      <c r="B865" s="4"/>
    </row>
    <row r="866" spans="2:2" x14ac:dyDescent="0.2">
      <c r="B866" s="4"/>
    </row>
    <row r="867" spans="2:2" x14ac:dyDescent="0.2">
      <c r="B867" s="4"/>
    </row>
    <row r="868" spans="2:2" x14ac:dyDescent="0.2">
      <c r="B868" s="4"/>
    </row>
    <row r="869" spans="2:2" x14ac:dyDescent="0.2">
      <c r="B869" s="4"/>
    </row>
    <row r="870" spans="2:2" x14ac:dyDescent="0.2">
      <c r="B870" s="4"/>
    </row>
    <row r="871" spans="2:2" x14ac:dyDescent="0.2">
      <c r="B871" s="4"/>
    </row>
    <row r="872" spans="2:2" x14ac:dyDescent="0.2">
      <c r="B872" s="4"/>
    </row>
    <row r="873" spans="2:2" x14ac:dyDescent="0.2">
      <c r="B873" s="4"/>
    </row>
    <row r="874" spans="2:2" x14ac:dyDescent="0.2">
      <c r="B874" s="4"/>
    </row>
    <row r="875" spans="2:2" x14ac:dyDescent="0.2">
      <c r="B875" s="4"/>
    </row>
    <row r="876" spans="2:2" x14ac:dyDescent="0.2">
      <c r="B876" s="4"/>
    </row>
    <row r="877" spans="2:2" x14ac:dyDescent="0.2">
      <c r="B877" s="4"/>
    </row>
    <row r="878" spans="2:2" x14ac:dyDescent="0.2">
      <c r="B878" s="4"/>
    </row>
    <row r="879" spans="2:2" x14ac:dyDescent="0.2">
      <c r="B879" s="4"/>
    </row>
    <row r="880" spans="2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</sheetData>
  <mergeCells count="20">
    <mergeCell ref="E53:H53"/>
    <mergeCell ref="E54:H54"/>
    <mergeCell ref="C56:H56"/>
    <mergeCell ref="C57:H57"/>
    <mergeCell ref="B47:C47"/>
    <mergeCell ref="D47:H47"/>
    <mergeCell ref="D48:H48"/>
    <mergeCell ref="B50:C50"/>
    <mergeCell ref="D50:H50"/>
    <mergeCell ref="D51:H51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2025-09-26T15:56:38Z</dcterms:modified>
</cp:coreProperties>
</file>